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75C0810-D196-4949-833D-6AE62AEACDCA}"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<sst xmlns="http://schemas.openxmlformats.org/spreadsheetml/2006/main" count="7656" uniqueCount="1925">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</sst>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288</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285</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x14ac:dyDescent="0.25">
      <c r="A10" s="241" t="s">
        <v>1793</v>
      </c>
      <c r="B10" s="242"/>
      <c r="C10" s="185" t="str">
        <f>VLOOKUP(A10,Listado!1:1048576,6,0)</f>
        <v>G. PROYECTOS DE CARRETERAS</v>
      </c>
      <c r="D10" s="185"/>
      <c r="E10" s="185"/>
      <c r="F10" s="185"/>
      <c r="G10" s="185" t="str">
        <f>VLOOKUP(A10,Listado!1:1048576,7,0)</f>
        <v>Técnico/a 3</v>
      </c>
      <c r="H10" s="185"/>
      <c r="I10" s="235" t="str">
        <f>VLOOKUP(A10,Listado!1:1048576,2,0)</f>
        <v>Proyectista de Carreteras</v>
      </c>
      <c r="J10" s="236"/>
      <c r="K10" s="185" t="str">
        <f>VLOOKUP(A10,Listado!1:1048576,11,0)</f>
        <v>Madrid</v>
      </c>
      <c r="L10" s="186"/>
    </row>
    <row r="11" spans="1:17" s="2" customFormat="1" ht="15.75" customHeight="1" x14ac:dyDescent="0.25">
      <c r="A11" s="187" t="s">
        <v>783</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291</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292</v>
      </c>
      <c r="B16" s="221"/>
      <c r="C16" s="221"/>
      <c r="D16" s="221"/>
      <c r="E16" s="221"/>
      <c r="F16" s="221"/>
      <c r="G16" s="221"/>
      <c r="H16" s="221"/>
      <c r="I16" s="221"/>
      <c r="J16" s="221"/>
      <c r="K16" s="221"/>
      <c r="L16" s="222"/>
    </row>
    <row r="17" spans="1:12" s="5" customFormat="1" ht="175.2" customHeight="1" thickTop="1" thickBot="1" x14ac:dyDescent="0.3">
      <c r="A17" s="225" t="str">
        <f>VLOOKUP(A10,Listado!1:1048576,18,0)</f>
        <v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v>
      </c>
      <c r="B17" s="226"/>
      <c r="C17" s="226"/>
      <c r="D17" s="226"/>
      <c r="E17" s="226"/>
      <c r="F17" s="226"/>
      <c r="G17" s="226"/>
      <c r="H17" s="227"/>
      <c r="I17" s="20"/>
      <c r="J17" s="223" t="s">
        <v>290</v>
      </c>
      <c r="K17" s="223"/>
      <c r="L17" s="224"/>
    </row>
    <row r="18" spans="1:12" s="2" customFormat="1" ht="19.2" customHeight="1" thickTop="1" x14ac:dyDescent="0.25">
      <c r="A18" s="203" t="s">
        <v>293</v>
      </c>
      <c r="B18" s="204"/>
      <c r="C18" s="204"/>
      <c r="D18" s="204"/>
      <c r="E18" s="204"/>
      <c r="F18" s="204"/>
      <c r="G18" s="204"/>
      <c r="H18" s="204"/>
      <c r="I18" s="204"/>
      <c r="J18" s="204"/>
      <c r="K18" s="204"/>
      <c r="L18" s="27"/>
    </row>
    <row r="19" spans="1:12" s="2" customFormat="1" ht="113.4" customHeight="1" x14ac:dyDescent="0.25">
      <c r="A19" s="230" t="s">
        <v>1730</v>
      </c>
      <c r="B19" s="231"/>
      <c r="C19" s="231"/>
      <c r="D19" s="231"/>
      <c r="E19" s="231"/>
      <c r="F19" s="231"/>
      <c r="G19" s="231"/>
      <c r="H19" s="231"/>
      <c r="I19" s="231"/>
      <c r="J19" s="231"/>
      <c r="K19" s="231"/>
      <c r="L19" s="232"/>
    </row>
    <row r="20" spans="1:12" s="2" customFormat="1" ht="52.5" customHeight="1" x14ac:dyDescent="0.25">
      <c r="A20" s="205" t="s">
        <v>784</v>
      </c>
      <c r="B20" s="206"/>
      <c r="C20" s="206"/>
      <c r="D20" s="206"/>
      <c r="E20" s="206"/>
      <c r="F20" s="206"/>
      <c r="G20" s="206"/>
      <c r="H20" s="206"/>
      <c r="I20" s="206"/>
      <c r="J20" s="207"/>
      <c r="K20" s="208"/>
      <c r="L20" s="28">
        <v>15</v>
      </c>
    </row>
    <row r="21" spans="1:12" s="6" customFormat="1" ht="40.049999999999997" customHeight="1" x14ac:dyDescent="0.7">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x14ac:dyDescent="0.7">
      <c r="A36" s="160" t="s">
        <v>100</v>
      </c>
      <c r="B36" s="161"/>
      <c r="C36" s="161"/>
      <c r="D36" s="161"/>
      <c r="E36" s="161"/>
      <c r="F36" s="161"/>
      <c r="G36" s="161"/>
      <c r="H36" s="161"/>
      <c r="I36" s="161"/>
      <c r="J36" s="161"/>
      <c r="K36" s="162"/>
      <c r="L36" s="32">
        <f>MIN(15,ROUND(SUM(L22:L35),4))</f>
        <v>0</v>
      </c>
    </row>
    <row r="37" spans="1:12" s="2" customFormat="1" ht="51" customHeight="1" x14ac:dyDescent="0.25">
      <c r="A37" s="166" t="s">
        <v>797</v>
      </c>
      <c r="B37" s="167"/>
      <c r="C37" s="167"/>
      <c r="D37" s="167"/>
      <c r="E37" s="167"/>
      <c r="F37" s="167"/>
      <c r="G37" s="167"/>
      <c r="H37" s="167"/>
      <c r="I37" s="167"/>
      <c r="J37" s="167"/>
      <c r="K37" s="168"/>
      <c r="L37" s="33">
        <v>25</v>
      </c>
    </row>
    <row r="38" spans="1:12" s="6" customFormat="1" ht="40.049999999999997" customHeight="1" x14ac:dyDescent="0.7">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x14ac:dyDescent="0.7">
      <c r="A53" s="169" t="s">
        <v>102</v>
      </c>
      <c r="B53" s="170"/>
      <c r="C53" s="170"/>
      <c r="D53" s="170"/>
      <c r="E53" s="170"/>
      <c r="F53" s="170"/>
      <c r="G53" s="170"/>
      <c r="H53" s="170"/>
      <c r="I53" s="170"/>
      <c r="J53" s="170"/>
      <c r="K53" s="171"/>
      <c r="L53" s="34">
        <f>MIN(25,ROUND(SUM(L39:L52),4))</f>
        <v>0</v>
      </c>
    </row>
    <row r="54" spans="1:12" s="9" customFormat="1" ht="50.25" customHeight="1" x14ac:dyDescent="0.25">
      <c r="A54" s="172" t="s">
        <v>798</v>
      </c>
      <c r="B54" s="173"/>
      <c r="C54" s="173"/>
      <c r="D54" s="173"/>
      <c r="E54" s="173"/>
      <c r="F54" s="173"/>
      <c r="G54" s="173"/>
      <c r="H54" s="173"/>
      <c r="I54" s="173"/>
      <c r="J54" s="173"/>
      <c r="K54" s="174"/>
      <c r="L54" s="35">
        <v>15</v>
      </c>
    </row>
    <row r="55" spans="1:12" s="6" customFormat="1" ht="49.2" customHeight="1" x14ac:dyDescent="0.7">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x14ac:dyDescent="0.7">
      <c r="A70" s="160" t="s">
        <v>100</v>
      </c>
      <c r="B70" s="161"/>
      <c r="C70" s="161"/>
      <c r="D70" s="161"/>
      <c r="E70" s="161"/>
      <c r="F70" s="161"/>
      <c r="G70" s="161"/>
      <c r="H70" s="161"/>
      <c r="I70" s="161"/>
      <c r="J70" s="161"/>
      <c r="K70" s="162"/>
      <c r="L70" s="32">
        <f>MIN(15,ROUND(SUM(L56:L69),4))</f>
        <v>0</v>
      </c>
    </row>
    <row r="71" spans="1:12" s="2" customFormat="1" ht="52.5" customHeight="1" x14ac:dyDescent="0.25">
      <c r="A71" s="166" t="s">
        <v>799</v>
      </c>
      <c r="B71" s="167"/>
      <c r="C71" s="167"/>
      <c r="D71" s="167"/>
      <c r="E71" s="167"/>
      <c r="F71" s="167"/>
      <c r="G71" s="167"/>
      <c r="H71" s="167"/>
      <c r="I71" s="167"/>
      <c r="J71" s="167"/>
      <c r="K71" s="168"/>
      <c r="L71" s="33">
        <v>10</v>
      </c>
    </row>
    <row r="72" spans="1:12" s="6" customFormat="1" ht="40.049999999999997" customHeight="1" x14ac:dyDescent="0.7">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x14ac:dyDescent="0.7">
      <c r="A87" s="153" t="s">
        <v>103</v>
      </c>
      <c r="B87" s="154"/>
      <c r="C87" s="154"/>
      <c r="D87" s="154"/>
      <c r="E87" s="154"/>
      <c r="F87" s="154"/>
      <c r="G87" s="154"/>
      <c r="H87" s="154"/>
      <c r="I87" s="154"/>
      <c r="J87" s="154"/>
      <c r="K87" s="154"/>
      <c r="L87" s="36">
        <f>MIN(10,ROUND(SUM(L73:L86),4))</f>
        <v>0</v>
      </c>
    </row>
    <row r="88" spans="1:12" s="8" customFormat="1" ht="44.25" customHeight="1" x14ac:dyDescent="0.7">
      <c r="A88" s="153" t="s">
        <v>289</v>
      </c>
      <c r="B88" s="154"/>
      <c r="C88" s="154"/>
      <c r="D88" s="154"/>
      <c r="E88" s="154"/>
      <c r="F88" s="154"/>
      <c r="G88" s="154"/>
      <c r="H88" s="154"/>
      <c r="I88" s="154"/>
      <c r="J88" s="154"/>
      <c r="K88" s="15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57"/>
      <c r="D90" s="157"/>
      <c r="E90" s="157"/>
      <c r="F90" s="157"/>
      <c r="G90" s="41" t="s">
        <v>278</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785</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58"/>
      <c r="E94" s="15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59" t="s">
        <v>284</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7Pv70rNUsMWvhma9x/DE7upoFNXE1AlOqC2husIToGiEfyTZnOffo9748b2P1azMH7cD41GP7gBRRqgIXcd95w==" saltValue="rq8pHa9vl2ZF7XKrkbURa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20"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72"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08"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79.2"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4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x14ac:dyDescent="0.25">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x14ac:dyDescent="0.25">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x14ac:dyDescent="0.25">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x14ac:dyDescent="0.25">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x14ac:dyDescent="0.25">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x14ac:dyDescent="0.25">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x14ac:dyDescent="0.25">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x14ac:dyDescent="0.25">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x14ac:dyDescent="0.25">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x14ac:dyDescent="0.25">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x14ac:dyDescent="0.25">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56.6" x14ac:dyDescent="0.25">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2022-10-10T13:56:06Z</dcterms:modified>
</cp:coreProperties>
</file>